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2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d.docs.live.net/875735f03deeeba6/Documents/articles2023/"/>
    </mc:Choice>
  </mc:AlternateContent>
  <xr:revisionPtr revIDLastSave="19" documentId="8_{FA82B0EE-2C32-4779-AE94-A101FD478FE4}" xr6:coauthVersionLast="47" xr6:coauthVersionMax="47" xr10:uidLastSave="{04A22284-7246-4C10-B684-98E415143EB9}"/>
  <bookViews>
    <workbookView xWindow="-110" yWindow="-110" windowWidth="19420" windowHeight="11500" firstSheet="4" activeTab="4" xr2:uid="{00000000-000D-0000-FFFF-FFFF00000000}"/>
  </bookViews>
  <sheets>
    <sheet name="IRR" sheetId="1" r:id="rId1"/>
    <sheet name="XIRR" sheetId="8" r:id="rId2"/>
    <sheet name="No IRR" sheetId="6" r:id="rId3"/>
    <sheet name="Multiple IRR" sheetId="2" r:id="rId4"/>
    <sheet name="Which Project" sheetId="7" r:id="rId5"/>
  </sheets>
  <definedNames>
    <definedName name="RiskCollectDistributionSamples">0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400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J8" i="1"/>
  <c r="B9" i="8" l="1"/>
  <c r="C8" i="2" l="1"/>
  <c r="D4" i="7"/>
  <c r="D3" i="7"/>
  <c r="B8" i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8" i="6"/>
  <c r="B5" i="1"/>
  <c r="C9" i="1"/>
  <c r="C10" i="1"/>
  <c r="C11" i="1"/>
  <c r="C12" i="1"/>
  <c r="C13" i="1"/>
  <c r="C14" i="1"/>
  <c r="C15" i="1"/>
  <c r="C16" i="1"/>
  <c r="C17" i="1"/>
  <c r="C8" i="1"/>
  <c r="C5" i="1"/>
  <c r="K3" i="1"/>
  <c r="K2" i="1"/>
  <c r="J3" i="1"/>
  <c r="J2" i="1"/>
  <c r="D5" i="2"/>
  <c r="F9" i="2"/>
  <c r="F8" i="2"/>
  <c r="C9" i="2"/>
  <c r="C10" i="2"/>
  <c r="C11" i="2"/>
  <c r="C12" i="2"/>
  <c r="C13" i="2"/>
  <c r="C14" i="2"/>
  <c r="C15" i="2"/>
  <c r="C16" i="2"/>
  <c r="C17" i="2"/>
  <c r="B9" i="1"/>
  <c r="B10" i="1"/>
  <c r="B11" i="1"/>
  <c r="B12" i="1"/>
  <c r="B13" i="1"/>
  <c r="B14" i="1"/>
  <c r="B15" i="1"/>
  <c r="B16" i="1"/>
  <c r="B17" i="1"/>
</calcChain>
</file>

<file path=xl/sharedStrings.xml><?xml version="1.0" encoding="utf-8"?>
<sst xmlns="http://schemas.openxmlformats.org/spreadsheetml/2006/main" count="34" uniqueCount="28">
  <si>
    <t>Time</t>
  </si>
  <si>
    <t>NPV r=.2</t>
  </si>
  <si>
    <t>NPV r= .01</t>
  </si>
  <si>
    <t>Project 1</t>
  </si>
  <si>
    <t>Project 2</t>
  </si>
  <si>
    <t>IRR Proj 1 No Guess</t>
  </si>
  <si>
    <t>IRR Proj 2 No Guess</t>
  </si>
  <si>
    <t>no guess</t>
  </si>
  <si>
    <t>guess</t>
  </si>
  <si>
    <t>Guess Proj 1</t>
  </si>
  <si>
    <t>Guess proj 2</t>
  </si>
  <si>
    <t>NPV at .2 of Project 1</t>
  </si>
  <si>
    <t>Project 7</t>
  </si>
  <si>
    <t>XIRR Function</t>
  </si>
  <si>
    <t>Date</t>
  </si>
  <si>
    <t>Cash Flow</t>
  </si>
  <si>
    <t>Code</t>
  </si>
  <si>
    <t>XIRR</t>
  </si>
  <si>
    <t>No IRR</t>
  </si>
  <si>
    <t>Multiple IRR's</t>
  </si>
  <si>
    <t>Project 3</t>
  </si>
  <si>
    <t>plain irr</t>
  </si>
  <si>
    <t>npv at -9.6%</t>
  </si>
  <si>
    <t>npv at 216.1%</t>
  </si>
  <si>
    <t>Project</t>
  </si>
  <si>
    <t>Time 0</t>
  </si>
  <si>
    <t>Time 1</t>
  </si>
  <si>
    <t>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</si>
</sst>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%"/>
  </numFmts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5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" applyNumberFormat="0" applyAlignment="0" applyProtection="0"/>
    <xf numFmtId="0" fontId="9" fillId="28" borderId="2" applyNumberFormat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3" borderId="1" applyNumberFormat="0" applyAlignment="0" applyProtection="0"/>
    <xf numFmtId="0" fontId="16" fillId="0" borderId="6" applyNumberFormat="0" applyFill="0" applyAlignment="0" applyProtection="0"/>
    <xf numFmtId="0" fontId="17" fillId="34" borderId="0" applyNumberFormat="0" applyBorder="0" applyAlignment="0" applyProtection="0"/>
    <xf numFmtId="0" fontId="4" fillId="35" borderId="7" applyNumberFormat="0" applyFont="0" applyAlignment="0" applyProtection="0"/>
    <xf numFmtId="0" fontId="18" fillId="27" borderId="8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8" fontId="2" fillId="0" borderId="0" xfId="0" applyNumberFormat="1" applyFont="1"/>
    <xf numFmtId="164" fontId="2" fillId="0" borderId="0" xfId="0" applyNumberFormat="1" applyFont="1"/>
    <xf numFmtId="9" fontId="2" fillId="0" borderId="0" xfId="0" applyNumberFormat="1" applyFont="1"/>
    <xf numFmtId="0" fontId="2" fillId="0" borderId="0" xfId="0" applyFont="1" applyAlignment="1">
      <alignment wrapText="1"/>
    </xf>
    <xf numFmtId="14" fontId="2" fillId="0" borderId="0" xfId="0" applyNumberFormat="1" applyFont="1"/>
    <xf numFmtId="10" fontId="2" fillId="0" borderId="0" xfId="41" applyNumberFormat="1" applyFont="1"/>
  </cellXfs>
  <cellStyles count="45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1" builtinId="5"/>
    <cellStyle name="Sheet Title" xfId="42" xr:uid="{00000000-0005-0000-0000-00002A000000}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7"/>
  <sheetViews>
    <sheetView zoomScale="120" zoomScaleNormal="120" workbookViewId="0">
      <selection activeCell="B8" sqref="B8"/>
    </sheetView>
  </sheetViews>
  <sheetFormatPr defaultColWidth="9.140625" defaultRowHeight="12.95"/>
  <cols>
    <col min="1" max="1" width="9.42578125" style="1" customWidth="1"/>
    <col min="2" max="2" width="19.140625" style="1" customWidth="1"/>
    <col min="3" max="3" width="18.7109375" style="1" customWidth="1"/>
    <col min="4" max="4" width="7" style="1" customWidth="1"/>
    <col min="5" max="5" width="7.85546875" style="1" customWidth="1"/>
    <col min="6" max="6" width="6.7109375" style="1" customWidth="1"/>
    <col min="7" max="7" width="5.7109375" style="1" customWidth="1"/>
    <col min="8" max="9" width="6.42578125" style="1" customWidth="1"/>
    <col min="10" max="10" width="9.140625" style="1"/>
    <col min="11" max="11" width="10.7109375" style="1" customWidth="1"/>
    <col min="12" max="16384" width="9.140625" style="1"/>
  </cols>
  <sheetData>
    <row r="1" spans="1:11">
      <c r="B1" s="1" t="s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 t="s">
        <v>1</v>
      </c>
      <c r="K1" s="1" t="s">
        <v>2</v>
      </c>
    </row>
    <row r="2" spans="1:11">
      <c r="A2" s="1" t="s">
        <v>3</v>
      </c>
      <c r="C2" s="1">
        <v>-400</v>
      </c>
      <c r="D2" s="1">
        <v>200</v>
      </c>
      <c r="E2" s="1">
        <v>600</v>
      </c>
      <c r="F2" s="1">
        <v>-900</v>
      </c>
      <c r="G2" s="1">
        <v>1000</v>
      </c>
      <c r="H2" s="1">
        <v>250</v>
      </c>
      <c r="I2" s="1">
        <v>230</v>
      </c>
      <c r="J2" s="2">
        <f>NPV(0.2,C2:I2)</f>
        <v>268.54084505029726</v>
      </c>
      <c r="K2" s="2">
        <f>NPV(0.01,C2:I2)</f>
        <v>918.99353364598164</v>
      </c>
    </row>
    <row r="3" spans="1:11">
      <c r="A3" s="1" t="s">
        <v>4</v>
      </c>
      <c r="C3" s="1">
        <v>-200</v>
      </c>
      <c r="D3" s="1">
        <v>150</v>
      </c>
      <c r="E3" s="1">
        <v>150</v>
      </c>
      <c r="F3" s="1">
        <v>200</v>
      </c>
      <c r="G3" s="1">
        <v>300</v>
      </c>
      <c r="H3" s="1">
        <v>100</v>
      </c>
      <c r="I3" s="1">
        <v>80</v>
      </c>
      <c r="J3" s="2">
        <f>NPV(0.2,C3:I3)</f>
        <v>297.13577389117518</v>
      </c>
      <c r="K3" s="2">
        <f>NPV(0.01,C3:I3)</f>
        <v>741.07087070056616</v>
      </c>
    </row>
    <row r="4" spans="1:11">
      <c r="A4" s="1" t="s">
        <v>3</v>
      </c>
      <c r="B4" s="1" t="s">
        <v>5</v>
      </c>
      <c r="C4" s="1" t="s">
        <v>6</v>
      </c>
    </row>
    <row r="5" spans="1:11">
      <c r="A5" s="1" t="s">
        <v>7</v>
      </c>
      <c r="B5" s="3">
        <f>IRR(C2:I2)</f>
        <v>0.47548305910556299</v>
      </c>
      <c r="C5" s="3">
        <f>IRR(C3:I3)</f>
        <v>0.80060408565500918</v>
      </c>
    </row>
    <row r="6" spans="1:11">
      <c r="C6" s="4"/>
    </row>
    <row r="7" spans="1:11">
      <c r="A7" s="1" t="s">
        <v>8</v>
      </c>
      <c r="B7" s="1" t="s">
        <v>9</v>
      </c>
      <c r="C7" s="4" t="s">
        <v>10</v>
      </c>
      <c r="J7" s="1" t="s">
        <v>11</v>
      </c>
    </row>
    <row r="8" spans="1:11">
      <c r="A8" s="1">
        <v>-0.9</v>
      </c>
      <c r="B8" s="3">
        <f>IRR($C$2:$I$2,A8)</f>
        <v>0.47548305910554367</v>
      </c>
      <c r="C8" s="3">
        <f>IRR($C$3:$I$3,A8)</f>
        <v>0.80060408566300234</v>
      </c>
      <c r="J8" s="1" t="str">
        <f ca="1">_xlfn.FORMULATEXT(J2)</f>
        <v>=NPV(0.2,C2:I2)</v>
      </c>
    </row>
    <row r="9" spans="1:11">
      <c r="A9" s="1">
        <v>-0.7</v>
      </c>
      <c r="B9" s="3">
        <f t="shared" ref="B9:B17" si="0">IRR($C$2:$I$2,A9)</f>
        <v>0.47548305910558453</v>
      </c>
      <c r="C9" s="3">
        <f t="shared" ref="C9:C17" si="1">IRR($C$3:$I$3,A9)</f>
        <v>0.80060408566626995</v>
      </c>
    </row>
    <row r="10" spans="1:11">
      <c r="A10" s="1">
        <v>-0.5</v>
      </c>
      <c r="B10" s="3">
        <f t="shared" si="0"/>
        <v>0.47548305910502253</v>
      </c>
      <c r="C10" s="3">
        <f t="shared" si="1"/>
        <v>0.80060408566685526</v>
      </c>
    </row>
    <row r="11" spans="1:11">
      <c r="A11" s="1">
        <v>-0.3</v>
      </c>
      <c r="B11" s="3">
        <f t="shared" si="0"/>
        <v>0.47548305910557032</v>
      </c>
      <c r="C11" s="3">
        <f t="shared" si="1"/>
        <v>0.80060408566685526</v>
      </c>
    </row>
    <row r="12" spans="1:11">
      <c r="A12" s="1">
        <v>-0.1</v>
      </c>
      <c r="B12" s="3">
        <f t="shared" si="0"/>
        <v>0.47548305910304567</v>
      </c>
      <c r="C12" s="3">
        <f t="shared" si="1"/>
        <v>0.80060408564833563</v>
      </c>
    </row>
    <row r="13" spans="1:11">
      <c r="A13" s="1">
        <v>0.1</v>
      </c>
      <c r="B13" s="3">
        <f t="shared" si="0"/>
        <v>0.47548305910556299</v>
      </c>
      <c r="C13" s="3">
        <f t="shared" si="1"/>
        <v>0.80060408565500918</v>
      </c>
    </row>
    <row r="14" spans="1:11">
      <c r="A14" s="1">
        <v>0.3</v>
      </c>
      <c r="B14" s="3">
        <f t="shared" si="0"/>
        <v>0.47548305910558541</v>
      </c>
      <c r="C14" s="3">
        <f t="shared" si="1"/>
        <v>0.80060408566685748</v>
      </c>
    </row>
    <row r="15" spans="1:11">
      <c r="A15" s="1">
        <v>0.5</v>
      </c>
      <c r="B15" s="3">
        <f t="shared" si="0"/>
        <v>0.47548305910546307</v>
      </c>
      <c r="C15" s="3">
        <f t="shared" si="1"/>
        <v>0.80060408566685703</v>
      </c>
    </row>
    <row r="16" spans="1:11">
      <c r="A16" s="1">
        <v>0.7</v>
      </c>
      <c r="B16" s="3">
        <f t="shared" si="0"/>
        <v>0.4754830591055863</v>
      </c>
      <c r="C16" s="3">
        <f t="shared" si="1"/>
        <v>0.80060408566685748</v>
      </c>
    </row>
    <row r="17" spans="1:3">
      <c r="A17" s="1">
        <v>0.9</v>
      </c>
      <c r="B17" s="3">
        <f t="shared" si="0"/>
        <v>0.47548305910558519</v>
      </c>
      <c r="C17" s="3">
        <f t="shared" si="1"/>
        <v>0.80060408566685748</v>
      </c>
    </row>
  </sheetData>
  <phoneticPr fontId="0" type="noConversion"/>
  <printOptions headings="1" gridLines="1"/>
  <pageMargins left="0.75" right="0.75" top="1" bottom="1" header="0.5" footer="0.5"/>
  <pageSetup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1"/>
  <sheetViews>
    <sheetView zoomScale="140" zoomScaleNormal="140" workbookViewId="0">
      <selection activeCell="J15" sqref="J15"/>
    </sheetView>
  </sheetViews>
  <sheetFormatPr defaultColWidth="9.140625" defaultRowHeight="12.95"/>
  <cols>
    <col min="1" max="1" width="14" style="1" customWidth="1"/>
    <col min="2" max="2" width="9.140625" style="1"/>
    <col min="3" max="3" width="10.28515625" style="1" customWidth="1"/>
    <col min="4" max="16384" width="9.140625" style="1"/>
  </cols>
  <sheetData>
    <row r="1" spans="1:4">
      <c r="C1" s="1" t="s">
        <v>12</v>
      </c>
    </row>
    <row r="2" spans="1:4">
      <c r="A2" s="1" t="s">
        <v>13</v>
      </c>
      <c r="B2" s="1" t="s">
        <v>14</v>
      </c>
      <c r="C2" s="1" t="s">
        <v>15</v>
      </c>
    </row>
    <row r="3" spans="1:4">
      <c r="B3" s="6" t="s">
        <v>16</v>
      </c>
      <c r="C3" s="1" t="s">
        <v>14</v>
      </c>
      <c r="D3" s="1" t="s">
        <v>15</v>
      </c>
    </row>
    <row r="4" spans="1:4">
      <c r="B4" s="6">
        <v>45390</v>
      </c>
      <c r="C4" s="6">
        <v>40641</v>
      </c>
      <c r="D4" s="1">
        <v>-1500</v>
      </c>
    </row>
    <row r="5" spans="1:4">
      <c r="B5" s="6">
        <v>45884</v>
      </c>
      <c r="C5" s="6">
        <v>40770</v>
      </c>
      <c r="D5" s="1">
        <v>700</v>
      </c>
    </row>
    <row r="6" spans="1:4">
      <c r="B6" s="6">
        <v>46037</v>
      </c>
      <c r="C6" s="6">
        <v>40923</v>
      </c>
      <c r="D6" s="1">
        <v>400</v>
      </c>
    </row>
    <row r="7" spans="1:4">
      <c r="B7" s="6">
        <v>46563</v>
      </c>
      <c r="C7" s="6">
        <v>41085</v>
      </c>
      <c r="D7" s="1">
        <v>600</v>
      </c>
    </row>
    <row r="8" spans="1:4">
      <c r="B8" s="1" t="s">
        <v>17</v>
      </c>
    </row>
    <row r="9" spans="1:4">
      <c r="B9" s="7">
        <f>XIRR(D4:D7,C4:C7)</f>
        <v>0.18299793601036077</v>
      </c>
    </row>
    <row r="11" spans="1:4">
      <c r="B11" s="1" t="str">
        <f ca="1">_xlfn.FORMULATEXT(B9)</f>
        <v>=XIRR(D4:D7,C4:C7)</v>
      </c>
    </row>
  </sheetData>
  <phoneticPr fontId="0" type="noConversion"/>
  <printOptions headings="1" gridLines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6"/>
  <sheetViews>
    <sheetView zoomScaleNormal="100" workbookViewId="0">
      <selection activeCell="A6" sqref="A6"/>
    </sheetView>
  </sheetViews>
  <sheetFormatPr defaultColWidth="9.140625" defaultRowHeight="12.95"/>
  <cols>
    <col min="1" max="16384" width="9.140625" style="1"/>
  </cols>
  <sheetData>
    <row r="2" spans="1:4">
      <c r="B2" s="1" t="s">
        <v>18</v>
      </c>
    </row>
    <row r="4" spans="1:4">
      <c r="B4" s="1">
        <v>0</v>
      </c>
      <c r="C4" s="1">
        <v>1</v>
      </c>
      <c r="D4" s="1">
        <v>2</v>
      </c>
    </row>
    <row r="5" spans="1:4">
      <c r="A5" s="1" t="s">
        <v>18</v>
      </c>
      <c r="B5" s="1">
        <v>10</v>
      </c>
      <c r="C5" s="1">
        <v>-30</v>
      </c>
      <c r="D5" s="1">
        <v>35</v>
      </c>
    </row>
    <row r="7" spans="1:4">
      <c r="B7" s="1" t="s">
        <v>8</v>
      </c>
    </row>
    <row r="8" spans="1:4">
      <c r="B8" s="1">
        <v>-0.9</v>
      </c>
      <c r="C8" s="4" t="e">
        <f>IRR($B$5:$D$5,B8)</f>
        <v>#NUM!</v>
      </c>
    </row>
    <row r="9" spans="1:4">
      <c r="B9" s="1">
        <v>-0.8</v>
      </c>
      <c r="C9" s="4" t="e">
        <f t="shared" ref="C9:C26" si="0">IRR($B$5:$D$5,B9)</f>
        <v>#NUM!</v>
      </c>
    </row>
    <row r="10" spans="1:4">
      <c r="B10" s="1">
        <v>-0.7</v>
      </c>
      <c r="C10" s="4" t="e">
        <f t="shared" si="0"/>
        <v>#NUM!</v>
      </c>
    </row>
    <row r="11" spans="1:4">
      <c r="B11" s="1">
        <v>-0.6</v>
      </c>
      <c r="C11" s="4" t="e">
        <f t="shared" si="0"/>
        <v>#NUM!</v>
      </c>
    </row>
    <row r="12" spans="1:4">
      <c r="B12" s="1">
        <v>-0.5</v>
      </c>
      <c r="C12" s="4" t="e">
        <f t="shared" si="0"/>
        <v>#NUM!</v>
      </c>
    </row>
    <row r="13" spans="1:4">
      <c r="B13" s="1">
        <v>-0.4</v>
      </c>
      <c r="C13" s="4" t="e">
        <f t="shared" si="0"/>
        <v>#NUM!</v>
      </c>
    </row>
    <row r="14" spans="1:4">
      <c r="B14" s="1">
        <v>-0.3</v>
      </c>
      <c r="C14" s="4" t="e">
        <f t="shared" si="0"/>
        <v>#NUM!</v>
      </c>
    </row>
    <row r="15" spans="1:4">
      <c r="B15" s="1">
        <v>-0.2</v>
      </c>
      <c r="C15" s="4" t="e">
        <f t="shared" si="0"/>
        <v>#NUM!</v>
      </c>
    </row>
    <row r="16" spans="1:4">
      <c r="B16" s="1">
        <v>-0.1</v>
      </c>
      <c r="C16" s="4" t="e">
        <f t="shared" si="0"/>
        <v>#NUM!</v>
      </c>
    </row>
    <row r="17" spans="2:3">
      <c r="B17" s="1">
        <v>0</v>
      </c>
      <c r="C17" s="4" t="e">
        <f t="shared" si="0"/>
        <v>#NUM!</v>
      </c>
    </row>
    <row r="18" spans="2:3">
      <c r="B18" s="1">
        <v>0.1</v>
      </c>
      <c r="C18" s="4" t="e">
        <f t="shared" si="0"/>
        <v>#NUM!</v>
      </c>
    </row>
    <row r="19" spans="2:3">
      <c r="B19" s="1">
        <v>0.2</v>
      </c>
      <c r="C19" s="4" t="e">
        <f t="shared" si="0"/>
        <v>#NUM!</v>
      </c>
    </row>
    <row r="20" spans="2:3">
      <c r="B20" s="1">
        <v>0.3</v>
      </c>
      <c r="C20" s="4" t="e">
        <f t="shared" si="0"/>
        <v>#NUM!</v>
      </c>
    </row>
    <row r="21" spans="2:3">
      <c r="B21" s="1">
        <v>0.4</v>
      </c>
      <c r="C21" s="4" t="e">
        <f t="shared" si="0"/>
        <v>#NUM!</v>
      </c>
    </row>
    <row r="22" spans="2:3">
      <c r="B22" s="1">
        <v>0.5</v>
      </c>
      <c r="C22" s="4" t="e">
        <f t="shared" si="0"/>
        <v>#NUM!</v>
      </c>
    </row>
    <row r="23" spans="2:3">
      <c r="B23" s="1">
        <v>0.6</v>
      </c>
      <c r="C23" s="4" t="e">
        <f t="shared" si="0"/>
        <v>#NUM!</v>
      </c>
    </row>
    <row r="24" spans="2:3">
      <c r="B24" s="1">
        <v>0.7</v>
      </c>
      <c r="C24" s="4" t="e">
        <f t="shared" si="0"/>
        <v>#NUM!</v>
      </c>
    </row>
    <row r="25" spans="2:3">
      <c r="B25" s="1">
        <v>0.8</v>
      </c>
      <c r="C25" s="4" t="e">
        <f t="shared" si="0"/>
        <v>#NUM!</v>
      </c>
    </row>
    <row r="26" spans="2:3">
      <c r="B26" s="1">
        <v>0.9</v>
      </c>
      <c r="C26" s="4" t="e">
        <f t="shared" si="0"/>
        <v>#NUM!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7"/>
  <sheetViews>
    <sheetView zoomScale="130" zoomScaleNormal="130" workbookViewId="0">
      <selection activeCell="F18" sqref="F18"/>
    </sheetView>
  </sheetViews>
  <sheetFormatPr defaultColWidth="9.140625" defaultRowHeight="12.95"/>
  <cols>
    <col min="1" max="4" width="9.140625" style="1"/>
    <col min="5" max="5" width="12.42578125" style="1" customWidth="1"/>
    <col min="6" max="16384" width="9.140625" style="1"/>
  </cols>
  <sheetData>
    <row r="1" spans="1:6">
      <c r="A1" s="1" t="s">
        <v>19</v>
      </c>
    </row>
    <row r="3" spans="1:6">
      <c r="B3" s="1">
        <v>1</v>
      </c>
      <c r="C3" s="1">
        <v>2</v>
      </c>
      <c r="D3" s="1">
        <v>3</v>
      </c>
      <c r="E3" s="1">
        <v>4</v>
      </c>
    </row>
    <row r="4" spans="1:6">
      <c r="A4" s="1" t="s">
        <v>20</v>
      </c>
      <c r="B4" s="1">
        <v>-20</v>
      </c>
      <c r="C4" s="1">
        <v>82</v>
      </c>
      <c r="D4" s="1">
        <v>-60</v>
      </c>
      <c r="E4" s="1">
        <v>2</v>
      </c>
    </row>
    <row r="5" spans="1:6">
      <c r="C5" s="1" t="s">
        <v>21</v>
      </c>
      <c r="D5" s="3">
        <f>IRR(B4:E4)</f>
        <v>-9.5909414154997208E-2</v>
      </c>
    </row>
    <row r="7" spans="1:6">
      <c r="B7" s="1" t="s">
        <v>8</v>
      </c>
    </row>
    <row r="8" spans="1:6">
      <c r="B8" s="1">
        <v>-0.9</v>
      </c>
      <c r="C8" s="3">
        <f>IRR($B$4:$E$4,B8)</f>
        <v>-9.5909414154999872E-2</v>
      </c>
      <c r="E8" s="1" t="s">
        <v>22</v>
      </c>
      <c r="F8" s="2">
        <f>NPV(-0.096,B4:E4)</f>
        <v>-5.3205399626276148E-3</v>
      </c>
    </row>
    <row r="9" spans="1:6">
      <c r="B9" s="1">
        <v>-0.7</v>
      </c>
      <c r="C9" s="3">
        <f t="shared" ref="C9:C17" si="0">IRR($B$4:$E$4,B9)</f>
        <v>-9.5909414155064487E-2</v>
      </c>
      <c r="E9" s="1" t="s">
        <v>23</v>
      </c>
      <c r="F9" s="2">
        <f>NPV(2.16,$B$4:$E$4)</f>
        <v>1.2965313217193238E-3</v>
      </c>
    </row>
    <row r="10" spans="1:6">
      <c r="B10" s="1">
        <v>-0.5</v>
      </c>
      <c r="C10" s="3">
        <f t="shared" si="0"/>
        <v>-9.5909414154996986E-2</v>
      </c>
    </row>
    <row r="11" spans="1:6">
      <c r="B11" s="1">
        <v>-0.3</v>
      </c>
      <c r="C11" s="3">
        <f t="shared" si="0"/>
        <v>-9.5909414156773121E-2</v>
      </c>
    </row>
    <row r="12" spans="1:6">
      <c r="B12" s="1">
        <v>-0.1</v>
      </c>
      <c r="C12" s="3">
        <f t="shared" si="0"/>
        <v>-9.5909414154996986E-2</v>
      </c>
    </row>
    <row r="13" spans="1:6">
      <c r="B13" s="1">
        <v>0.1</v>
      </c>
      <c r="C13" s="3">
        <f t="shared" si="0"/>
        <v>-9.5909414154997208E-2</v>
      </c>
    </row>
    <row r="14" spans="1:6">
      <c r="B14" s="1">
        <v>0.3</v>
      </c>
      <c r="C14" s="3">
        <f t="shared" si="0"/>
        <v>-9.590941415486065E-2</v>
      </c>
    </row>
    <row r="15" spans="1:6">
      <c r="B15" s="1">
        <v>0.5</v>
      </c>
      <c r="C15" s="3">
        <f t="shared" si="0"/>
        <v>2.1609169140534945</v>
      </c>
    </row>
    <row r="16" spans="1:6">
      <c r="B16" s="1">
        <v>0.7</v>
      </c>
      <c r="C16" s="3">
        <f t="shared" si="0"/>
        <v>2.160916914049257</v>
      </c>
    </row>
    <row r="17" spans="2:3">
      <c r="B17" s="1">
        <v>0.9</v>
      </c>
      <c r="C17" s="3">
        <f t="shared" si="0"/>
        <v>2.160916914049297</v>
      </c>
    </row>
  </sheetData>
  <phoneticPr fontId="0" type="noConversion"/>
  <printOptions headings="1"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"/>
  <sheetViews>
    <sheetView tabSelected="1" zoomScale="160" zoomScaleNormal="160" workbookViewId="0">
      <selection activeCell="B10" sqref="B10"/>
    </sheetView>
  </sheetViews>
  <sheetFormatPr defaultColWidth="9.140625" defaultRowHeight="12.95"/>
  <cols>
    <col min="1" max="2" width="9.140625" style="1"/>
    <col min="3" max="3" width="9.28515625" style="1" bestFit="1" customWidth="1"/>
    <col min="4" max="4" width="9.140625" style="1"/>
    <col min="5" max="5" width="9.140625" style="1" customWidth="1"/>
    <col min="6" max="16384" width="9.140625" style="1"/>
  </cols>
  <sheetData>
    <row r="2" spans="1:6">
      <c r="A2" s="1" t="s">
        <v>24</v>
      </c>
      <c r="B2" s="1" t="s">
        <v>25</v>
      </c>
      <c r="C2" s="1" t="s">
        <v>26</v>
      </c>
      <c r="D2" s="1" t="s">
        <v>27</v>
      </c>
    </row>
    <row r="3" spans="1:6">
      <c r="A3" s="1">
        <v>1</v>
      </c>
      <c r="B3" s="1">
        <v>-100</v>
      </c>
      <c r="C3" s="1">
        <v>140</v>
      </c>
      <c r="D3" s="4">
        <f>IRR(B3:C3)</f>
        <v>0.39999999999999991</v>
      </c>
    </row>
    <row r="4" spans="1:6">
      <c r="A4" s="1">
        <v>2</v>
      </c>
      <c r="B4" s="1">
        <v>-1</v>
      </c>
      <c r="C4" s="1">
        <v>1.5</v>
      </c>
      <c r="D4" s="4">
        <f>IRR(B4:C4)</f>
        <v>0.49999999999999978</v>
      </c>
    </row>
    <row r="9" spans="1:6">
      <c r="E9" s="5"/>
      <c r="F9" s="5"/>
    </row>
  </sheetData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98571A5119264DAAECF9C88D9F7A5F" ma:contentTypeVersion="11" ma:contentTypeDescription="Create a new document." ma:contentTypeScope="" ma:versionID="54833799e1731aab8a0a9d75c721573e">
  <xsd:schema xmlns:xsd="http://www.w3.org/2001/XMLSchema" xmlns:xs="http://www.w3.org/2001/XMLSchema" xmlns:p="http://schemas.microsoft.com/office/2006/metadata/properties" xmlns:ns2="f7d5a574-1c0a-43cd-ab56-a2bc629fade1" xmlns:ns3="9ca7bbb6-5c4e-4c1f-8471-752fd8d3170c" targetNamespace="http://schemas.microsoft.com/office/2006/metadata/properties" ma:root="true" ma:fieldsID="26f45419a772234e9273247981fa8b1c" ns2:_="" ns3:_="">
    <xsd:import namespace="f7d5a574-1c0a-43cd-ab56-a2bc629fade1"/>
    <xsd:import namespace="9ca7bbb6-5c4e-4c1f-8471-752fd8d3170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5a574-1c0a-43cd-ab56-a2bc629fad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ed9f613-e678-4e26-89ac-4076f5207611}" ma:internalName="TaxCatchAll" ma:showField="CatchAllData" ma:web="f7d5a574-1c0a-43cd-ab56-a2bc629fa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7bbb6-5c4e-4c1f-8471-752fd8d317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fb63949-f844-41c7-8bd6-fbbd136b2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f7d5a574-1c0a-43cd-ab56-a2bc629fade1" xsi:nil="true"/>
    <lcf76f155ced4ddcb4097134ff3c332f xmlns="9ca7bbb6-5c4e-4c1f-8471-752fd8d317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1D518A-72C3-4EF5-B0D1-633FD4A913EF}"/>
</file>

<file path=customXml/itemProps2.xml><?xml version="1.0" encoding="utf-8"?>
<ds:datastoreItem xmlns:ds="http://schemas.openxmlformats.org/officeDocument/2006/customXml" ds:itemID="{ED23C911-680A-4E70-80E2-C1FAC3EFDCC8}"/>
</file>

<file path=customXml/itemProps3.xml><?xml version="1.0" encoding="utf-8"?>
<ds:datastoreItem xmlns:ds="http://schemas.openxmlformats.org/officeDocument/2006/customXml" ds:itemID="{B903EDBF-20C7-44E8-A211-ED6EBAA6F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</dc:creator>
  <cp:keywords/>
  <dc:description/>
  <cp:lastModifiedBy>Elizabeth Walsh</cp:lastModifiedBy>
  <cp:revision/>
  <dcterms:created xsi:type="dcterms:W3CDTF">2006-07-15T14:29:17Z</dcterms:created>
  <dcterms:modified xsi:type="dcterms:W3CDTF">2023-03-27T13:01:17Z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0x0101003D98571A5119264DAAECF9C88D9F7A5F</vt:lpwstr>
  </property>
  <property fmtid="{D5CDD505-2E9C-101B-9397-08002B2CF9AE}" pid="3" name="MediaServiceImageTags">
    <vt:lpwstr/>
  </property>
</Properties>
</file>